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37\1 výzva\"/>
    </mc:Choice>
  </mc:AlternateContent>
  <xr:revisionPtr revIDLastSave="0" documentId="13_ncr:1_{8514624E-B86F-4D6A-BDAE-15096788A374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<sst xmlns="http://schemas.openxmlformats.org/spreadsheetml/2006/main" count="42" uniqueCount="40">
  <si>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</si>
  <si>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</si>
  <si>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</si>
  <si>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</si>
  <si>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</si>
  <si>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</si>
  <si>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</si>
  <si>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</si>
  <si>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</si>
  <si>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</si>
  <si>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</si>
  <si>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</si>
  <si>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</si>
  <si>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</si>
  <si>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</si>
  <si>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31700000-3 - Elektronická, elektromechanická a elektrotechnická zařízení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</si>
  <si>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</si>
  <si>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</si>
  <si>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</si>
  <si>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</si>
  <si>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</si>
  <si>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</si>
  <si>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</si>
  <si>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</si>
  <si>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</si>
  <si>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</si>
  <si>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</si>
  <si>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</si>
  <si>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</si>
  <si>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</si>
  <si>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</si>
  <si>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</si>
  <si>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037 - 2021</t>
  </si>
  <si>
    <t>Elektronická zátěž</t>
  </si>
  <si>
    <t>Ing. František Mach, Ph.D.,
Tel.: 37763 4663</t>
  </si>
  <si>
    <t>Univerzitní 26, 
301 00 Plzeň, 
Fakulta elektrotechnická -
Katedra elektrotechniky a počítačového modelování,
místnost EK 611</t>
  </si>
  <si>
    <t>Náhev projektu: Elektromagnetické ventily s vysokou mírou vestavěné inteligence
Číslo projektu: TH04010270</t>
  </si>
  <si>
    <t>Programovatelná elektronická zátěž o výkonu minimálně 200 W. 
Vstupní proud alespoň 40 A, režim CC, CV, CR, CP. 
Standardní komunikační rozhraní USB, USB host, RS232.</t>
  </si>
  <si>
    <t>Programovatelný vysokoproudý laboratorní zdroj</t>
  </si>
  <si>
    <t>Vysokoproudý programovatelný jednokanálový laboratorní zdroj. 
Rozsah napětí alespoň 0-30 V (DC), výstupní výkon alespoň 900 W (0-30 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</si>
</sst>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3" fillId="4" borderId="11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Normal="100" workbookViewId="0">
      <selection activeCell="G7" sqref="G7:G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76.554687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3.109375" style="5" customWidth="1"/>
    <col min="11" max="11" width="22.88671875" style="5" customWidth="1"/>
    <col min="12" max="12" width="28.5546875" style="5" customWidth="1"/>
    <col min="13" max="13" width="50.664062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1.55468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5" t="s">
        <v>32</v>
      </c>
      <c r="C1" s="65"/>
      <c r="D1" s="65"/>
      <c r="E1" s="65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20</v>
      </c>
      <c r="I6" s="23" t="s">
        <v>21</v>
      </c>
      <c r="J6" s="23" t="s">
        <v>31</v>
      </c>
      <c r="K6" s="23" t="s">
        <v>22</v>
      </c>
      <c r="L6" s="55" t="s">
        <v>23</v>
      </c>
      <c r="M6" s="23" t="s">
        <v>24</v>
      </c>
      <c r="N6" s="23" t="s">
        <v>25</v>
      </c>
      <c r="O6" s="23" t="s">
        <v>26</v>
      </c>
      <c r="P6" s="23" t="s">
        <v>6</v>
      </c>
      <c r="Q6" s="25" t="s">
        <v>7</v>
      </c>
      <c r="R6" s="55" t="s">
        <v>8</v>
      </c>
      <c r="S6" s="55" t="s">
        <v>9</v>
      </c>
      <c r="T6" s="23" t="s">
        <v>27</v>
      </c>
      <c r="U6" s="23" t="s">
        <v>28</v>
      </c>
    </row>
    <row r="7" spans="1:21" ht="115.5" customHeight="1" thickTop="1" x14ac:dyDescent="0.3">
      <c r="A7" s="26"/>
      <c r="B7" s="38">
        <v>1</v>
      </c>
      <c r="C7" s="57" t="s">
        <v>33</v>
      </c>
      <c r="D7" s="39">
        <v>1</v>
      </c>
      <c r="E7" s="40" t="s">
        <v>29</v>
      </c>
      <c r="F7" s="41" t="s">
        <v>37</v>
      </c>
      <c r="G7" s="77"/>
      <c r="H7" s="75" t="s">
        <v>16</v>
      </c>
      <c r="I7" s="71" t="s">
        <v>30</v>
      </c>
      <c r="J7" s="73" t="s">
        <v>36</v>
      </c>
      <c r="K7" s="71"/>
      <c r="L7" s="73" t="s">
        <v>34</v>
      </c>
      <c r="M7" s="73" t="s">
        <v>35</v>
      </c>
      <c r="N7" s="42">
        <v>14</v>
      </c>
      <c r="O7" s="43">
        <f>D7*P7</f>
        <v>12500</v>
      </c>
      <c r="P7" s="44">
        <v>12500</v>
      </c>
      <c r="Q7" s="79"/>
      <c r="R7" s="45">
        <f>D7*Q7</f>
        <v>0</v>
      </c>
      <c r="S7" s="46" t="str">
        <f t="shared" ref="S7" si="0">IF(ISNUMBER(Q7), IF(Q7&gt;P7,"NEVYHOVUJE","VYHOVUJE")," ")</f>
        <v xml:space="preserve"> </v>
      </c>
      <c r="T7" s="59"/>
      <c r="U7" s="40" t="s">
        <v>15</v>
      </c>
    </row>
    <row r="8" spans="1:21" ht="115.5" customHeight="1" thickBot="1" x14ac:dyDescent="0.35">
      <c r="A8" s="26"/>
      <c r="B8" s="47">
        <v>2</v>
      </c>
      <c r="C8" s="58" t="s">
        <v>38</v>
      </c>
      <c r="D8" s="48">
        <v>1</v>
      </c>
      <c r="E8" s="56" t="s">
        <v>29</v>
      </c>
      <c r="F8" s="54" t="s">
        <v>39</v>
      </c>
      <c r="G8" s="78"/>
      <c r="H8" s="76"/>
      <c r="I8" s="72"/>
      <c r="J8" s="74"/>
      <c r="K8" s="72"/>
      <c r="L8" s="74"/>
      <c r="M8" s="74"/>
      <c r="N8" s="49">
        <v>14</v>
      </c>
      <c r="O8" s="50">
        <f>D8*P8</f>
        <v>9400</v>
      </c>
      <c r="P8" s="51">
        <v>9400</v>
      </c>
      <c r="Q8" s="80"/>
      <c r="R8" s="52">
        <f>D8*Q8</f>
        <v>0</v>
      </c>
      <c r="S8" s="53" t="str">
        <f t="shared" ref="S8" si="1">IF(ISNUMBER(Q8), IF(Q8&gt;P8,"NEVYHOVUJE","VYHOVUJE")," ")</f>
        <v xml:space="preserve"> </v>
      </c>
      <c r="T8" s="60"/>
      <c r="U8" s="56" t="s">
        <v>14</v>
      </c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66" t="s">
        <v>10</v>
      </c>
      <c r="C10" s="67"/>
      <c r="D10" s="67"/>
      <c r="E10" s="67"/>
      <c r="F10" s="67"/>
      <c r="G10" s="67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68" t="s">
        <v>12</v>
      </c>
      <c r="R10" s="69"/>
      <c r="S10" s="70"/>
      <c r="T10" s="21"/>
      <c r="U10" s="30"/>
    </row>
    <row r="11" spans="1:21" ht="33" customHeight="1" thickTop="1" thickBot="1" x14ac:dyDescent="0.35">
      <c r="B11" s="61" t="s">
        <v>13</v>
      </c>
      <c r="C11" s="61"/>
      <c r="D11" s="61"/>
      <c r="E11" s="61"/>
      <c r="F11" s="61"/>
      <c r="G11" s="61"/>
      <c r="H11" s="31"/>
      <c r="K11" s="8"/>
      <c r="L11" s="8"/>
      <c r="M11" s="8"/>
      <c r="N11" s="32"/>
      <c r="O11" s="32"/>
      <c r="P11" s="33">
        <f>SUM(O7:O8)</f>
        <v>21900</v>
      </c>
      <c r="Q11" s="62">
        <f>SUM(R7:R8)</f>
        <v>0</v>
      </c>
      <c r="R11" s="63"/>
      <c r="S11" s="64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x1ITtA7Hg3BzxMspNvAKtfSC/WrIIX4b5/D4d5kuGMq4TzyfiK3zrugNizKGWVEytoeKOqOUJ8ArDOFJ1/1M1g==" saltValue="NmBegit4mB7sUwZs0u9JvA==" spinCount="100000" sheet="1" objects="1" scenarios="1"/>
  <mergeCells count="12">
    <mergeCell ref="T7:T8"/>
    <mergeCell ref="B11:G11"/>
    <mergeCell ref="Q11:S11"/>
    <mergeCell ref="B1:E1"/>
    <mergeCell ref="B10:G10"/>
    <mergeCell ref="Q10:S10"/>
    <mergeCell ref="I7:I8"/>
    <mergeCell ref="J7:J8"/>
    <mergeCell ref="H7:H8"/>
    <mergeCell ref="K7:K8"/>
    <mergeCell ref="L7:L8"/>
    <mergeCell ref="M7:M8"/>
  </mergeCells>
  <conditionalFormatting sqref="B7:B8">
    <cfRule type="containsBlanks" dxfId="8" priority="122">
      <formula>LEN(TRIM(B7))=0</formula>
    </cfRule>
  </conditionalFormatting>
  <conditionalFormatting sqref="B7:B8">
    <cfRule type="cellIs" dxfId="7" priority="119" operator="greaterThanOrEqual">
      <formula>1</formula>
    </cfRule>
  </conditionalFormatting>
  <conditionalFormatting sqref="S7:S8">
    <cfRule type="cellIs" dxfId="6" priority="108" operator="equal">
      <formula>"VYHOVUJE"</formula>
    </cfRule>
  </conditionalFormatting>
  <conditionalFormatting sqref="S7:S8">
    <cfRule type="cellIs" dxfId="5" priority="107" operator="equal">
      <formula>"NEVYHOVUJE"</formula>
    </cfRule>
  </conditionalFormatting>
  <conditionalFormatting sqref="Q7:Q8 G7:G8">
    <cfRule type="containsBlanks" dxfId="4" priority="106">
      <formula>LEN(TRIM(G7))=0</formula>
    </cfRule>
  </conditionalFormatting>
  <conditionalFormatting sqref="Q7:Q8 G7:G8">
    <cfRule type="notContainsBlanks" dxfId="3" priority="105">
      <formula>LEN(TRIM(G7))&gt;0</formula>
    </cfRule>
  </conditionalFormatting>
  <conditionalFormatting sqref="G7:G8 Q7:Q8">
    <cfRule type="notContainsBlanks" dxfId="2" priority="104">
      <formula>LEN(TRIM(G7))&gt;0</formula>
    </cfRule>
  </conditionalFormatting>
  <conditionalFormatting sqref="G7:G8">
    <cfRule type="notContainsBlanks" dxfId="1" priority="84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2021-08-26T09:42:26Z</cp:lastPrinted>
  <dcterms:created xsi:type="dcterms:W3CDTF">2014-03-05T12:43:32Z</dcterms:created>
  <dcterms:modified xsi:type="dcterms:W3CDTF">2021-09-06T11:18:19Z</dcterms:modified>
</cp:coreProperties>
</file>